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455" activeTab="1"/>
  </bookViews>
  <sheets>
    <sheet name="CRONOGRAMA" sheetId="2" r:id="rId1"/>
    <sheet name="PRESUPUESTO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8" i="3" l="1"/>
  <c r="B71" i="3"/>
  <c r="C76" i="3"/>
  <c r="C77" i="3" s="1"/>
  <c r="B76" i="3"/>
  <c r="C73" i="3"/>
  <c r="B73" i="3"/>
  <c r="B77" i="3" s="1"/>
  <c r="B74" i="3"/>
  <c r="D74" i="3" s="1"/>
  <c r="B72" i="3"/>
  <c r="C72" i="3"/>
  <c r="D73" i="3"/>
  <c r="D72" i="3"/>
  <c r="D75" i="3"/>
  <c r="D70" i="3"/>
  <c r="C71" i="3"/>
  <c r="M57" i="3"/>
  <c r="D76" i="3" l="1"/>
  <c r="D77" i="3" s="1"/>
  <c r="D71" i="3"/>
  <c r="G57" i="3"/>
  <c r="J57" i="3"/>
  <c r="D57" i="3"/>
  <c r="N57" i="3" l="1"/>
  <c r="N58" i="3" s="1"/>
  <c r="N59" i="3" s="1"/>
</calcChain>
</file>

<file path=xl/sharedStrings.xml><?xml version="1.0" encoding="utf-8"?>
<sst xmlns="http://schemas.openxmlformats.org/spreadsheetml/2006/main" count="211" uniqueCount="126">
  <si>
    <t>6.  Implementar una fuente de alimentos orgánicos  y contribuir a la cultura ecológica de la población.</t>
  </si>
  <si>
    <t>1)Identificación teórica de los cultivos a emplearse; 2) Selección y Verificación  bibliográfica de los cultivos a emplearse; 3) Obtención de plántulas o  semillas para aplicación en la huerta.</t>
  </si>
  <si>
    <t xml:space="preserve"> 2.  Implementar un huerto con método biointensivo de cultivo en el área de la Granja la Pradera, perteneciente a la Universidad Técnica del Norte. </t>
  </si>
  <si>
    <t xml:space="preserve">3.  Desarrollar conocimientos y destrezas por parte de los estudiantes de Ingeniería en Agropecuaria con la puesta en práctica de los métodos biointensivo de cultivo. </t>
  </si>
  <si>
    <t xml:space="preserve">4. Evaluar a través de un análisis de suelo  básico los contenidos de macro-elementos esenciales y materia orgánica  aportada al suelo por el método biointensivo. </t>
  </si>
  <si>
    <t xml:space="preserve"> 5.Analizar económicamente la relación B/C del manejo biointensivo con un manejo tradicional.</t>
  </si>
  <si>
    <t>1)Establecimiento del área y delimintación para semillero o transplante de plántulas; 2)Prparación  de semillero, 3)Preparación del terreno de acuerdo a los principios de la agricultura biointensiva; 4) Siembra de las especies vegetales; 5) Manejo agronómico de los cultivos con el método a evaluar; 6) Cosecha de los cultivos.</t>
  </si>
  <si>
    <t>1)En cada actividad de la implementación del proyecto, los estudiantes aportarán con las actividades a realizarse.</t>
  </si>
  <si>
    <t>1)Culminada la cosecha se determinará costos de producción; 2) Se comercializará la producción en mercados locales o insitu. 3) Obtención de datos para cálculo de indicador.</t>
  </si>
  <si>
    <t xml:space="preserve">1)Antes de implantar la metodología se obtendrá una muestra de suelos para su análisis; 2)Durante el proceso fisiológico del cultivo se obtendrá otra muestra para el análisis; 3)Al final de la cosecha se  obtendrá otra muestra de suelo para su análisis. 4) Análisis de resultados obtenidos para su discusión y evaluación. </t>
  </si>
  <si>
    <t>ACTIVIDADES  EN CADA OBJETIVO ESPECÍFICO</t>
  </si>
  <si>
    <t>CRONOGRAMA DE TRABAJO POR OBJETIVOS</t>
  </si>
  <si>
    <t>PROYECTO</t>
  </si>
  <si>
    <t>OBJETIVOS ESPECÍFICOS</t>
  </si>
  <si>
    <t>AÑO 1</t>
  </si>
  <si>
    <t>AÑO 2</t>
  </si>
  <si>
    <t xml:space="preserve"> 1. Identificar especies vegetales de ciclos cortos que se puedan aplicar en esta metodología y obtener resultados inmediatos.</t>
  </si>
  <si>
    <t xml:space="preserve">1)Identificación teórica de los cultivos a emplearse. </t>
  </si>
  <si>
    <t xml:space="preserve"> 3) Obtención de plántulas o  semillas para aplicación en la huerta.</t>
  </si>
  <si>
    <t xml:space="preserve"> 2)Prparación  de semillero.</t>
  </si>
  <si>
    <t xml:space="preserve"> 4) Siembra de las especies vegetales.</t>
  </si>
  <si>
    <t>3)Preparación del terreno de acuerdo a los principios de la agricultura biointensiva.</t>
  </si>
  <si>
    <t xml:space="preserve"> 5) Manejo agronómico de los cultivos con el método a evaluar.</t>
  </si>
  <si>
    <t xml:space="preserve">1)Establecimiento del área y delimintación para semillero o transplante de plántulas. </t>
  </si>
  <si>
    <t xml:space="preserve"> 6) Cosecha de los cultivos.</t>
  </si>
  <si>
    <t>ACTIVIDADES</t>
  </si>
  <si>
    <t xml:space="preserve">2)Durante el proceso fisiológico del cultivo se obtendrá otra muestra para el análisis. </t>
  </si>
  <si>
    <t>3)Al final de la cosecha se  obtendrá otra muestra de suelo para su análisis.</t>
  </si>
  <si>
    <t xml:space="preserve">1)Antes de implantar la metodología se obtendrá una muestra de suelos para su análisis. </t>
  </si>
  <si>
    <t>2) Se comercializará la producción en mercados locales o insitu.</t>
  </si>
  <si>
    <t>1)Culminada la cosecha se determinará costos de producción.</t>
  </si>
  <si>
    <t xml:space="preserve"> 3) Obtención de datos para cálculo de indicador.</t>
  </si>
  <si>
    <t>2) Selección y verificación  bibliográfica de los cultivos a emplearse.</t>
  </si>
  <si>
    <t xml:space="preserve">1) De los resultados obtenidos, se continuará la aplicación de la metodología  con  cultivos de mayor ciclo y exigencias de superficie y nutricionales.  </t>
  </si>
  <si>
    <t>2)Elaboración de informe técnico científico parcial.</t>
  </si>
  <si>
    <t xml:space="preserve">4) Análisis de resultados obtenidos para su discusión y evaluación estadística. </t>
  </si>
  <si>
    <t>PRESUPUESTO PARA PROYECTO</t>
  </si>
  <si>
    <t>Equipos</t>
  </si>
  <si>
    <t>Insumos</t>
  </si>
  <si>
    <t>Cantidad</t>
  </si>
  <si>
    <t>Memory</t>
  </si>
  <si>
    <t xml:space="preserve">Cantidad </t>
  </si>
  <si>
    <t>Internet (hora)</t>
  </si>
  <si>
    <t>Movilización</t>
  </si>
  <si>
    <t>100 Km</t>
  </si>
  <si>
    <t>Papelería</t>
  </si>
  <si>
    <t>Semilla</t>
  </si>
  <si>
    <t>1 funda</t>
  </si>
  <si>
    <t>Semillas o plántulas</t>
  </si>
  <si>
    <t>50 Km</t>
  </si>
  <si>
    <t>Rótulos</t>
  </si>
  <si>
    <t>Estacas</t>
  </si>
  <si>
    <t>Piola</t>
  </si>
  <si>
    <t>Sarán y plástico</t>
  </si>
  <si>
    <t>Compost</t>
  </si>
  <si>
    <t>1000 kg</t>
  </si>
  <si>
    <t>Tractorada</t>
  </si>
  <si>
    <t>2  (hora)</t>
  </si>
  <si>
    <t>Bomba de fumigar</t>
  </si>
  <si>
    <t>Cámara fotográfica</t>
  </si>
  <si>
    <t>Guantes</t>
  </si>
  <si>
    <t>10 (pares)</t>
  </si>
  <si>
    <t>Mascarilla</t>
  </si>
  <si>
    <t>Overol</t>
  </si>
  <si>
    <t>50 km</t>
  </si>
  <si>
    <t>Fundas</t>
  </si>
  <si>
    <t>Barreno</t>
  </si>
  <si>
    <t>Análisis de suelo</t>
  </si>
  <si>
    <t>20 km</t>
  </si>
  <si>
    <t>100 km</t>
  </si>
  <si>
    <t>Infocus (alquiler)</t>
  </si>
  <si>
    <t>Refrigerio</t>
  </si>
  <si>
    <t>IMPREVISTOS  10%</t>
  </si>
  <si>
    <t>Carpetas</t>
  </si>
  <si>
    <t>Baner</t>
  </si>
  <si>
    <t xml:space="preserve">2) Elaboración de informe cietífico-técnico parcial. </t>
  </si>
  <si>
    <t xml:space="preserve">3) Taller  </t>
  </si>
  <si>
    <t xml:space="preserve">4)Elaboración de artículo científico. </t>
  </si>
  <si>
    <t xml:space="preserve">4) Capacitación </t>
  </si>
  <si>
    <t>3) Capacitación</t>
  </si>
  <si>
    <t xml:space="preserve"> 4) Obtención de datos para cálculo de indicador.</t>
  </si>
  <si>
    <t>2) Taller</t>
  </si>
  <si>
    <t xml:space="preserve">3)Elaboración de informe cietífico-técnico parcial. </t>
  </si>
  <si>
    <t>MANO DE OBRA</t>
  </si>
  <si>
    <t>ASISTENCIA TECNICA</t>
  </si>
  <si>
    <t>RESUMEN DEL PRESUPUESTO DEL PROYECTO</t>
  </si>
  <si>
    <t>RUBROS</t>
  </si>
  <si>
    <t>TOTAL EFECTIVO</t>
  </si>
  <si>
    <t>Materiales y suministros</t>
  </si>
  <si>
    <t>Total</t>
  </si>
  <si>
    <t>Porcentajes</t>
  </si>
  <si>
    <t>APORTE UTN EN EFECTIVO</t>
  </si>
  <si>
    <t>Fertilizantes</t>
  </si>
  <si>
    <t>Cajas</t>
  </si>
  <si>
    <t>Laptop</t>
  </si>
  <si>
    <t>Azadón, barra, rastrillo, valdes 20 lt</t>
  </si>
  <si>
    <t>Tanque 200 lt</t>
  </si>
  <si>
    <t>Saquillos</t>
  </si>
  <si>
    <t>1)En cada actividad de la implementación del proyecto, los estudiantes aportarán con las labores culturales.</t>
  </si>
  <si>
    <t>1) De los resultados obtenidos, se continuará la aplicación de la metodología  con  cultivos de mayor ciclo y exigencias de superficie y nutrición.  2)Elaboración de informe cietífico-técnico parcial. 3)Elaboración de artículo científico. 4)Dirección de tesis de pregrado y postgrado.</t>
  </si>
  <si>
    <t>TOTAL</t>
  </si>
  <si>
    <t>SUBTOTAL</t>
  </si>
  <si>
    <t>Análsis de suelos</t>
  </si>
  <si>
    <t>Fertilzantes</t>
  </si>
  <si>
    <t>5 sacos</t>
  </si>
  <si>
    <t>Herramientas/otros</t>
  </si>
  <si>
    <t>Transporte</t>
  </si>
  <si>
    <t>Impresora</t>
  </si>
  <si>
    <t xml:space="preserve">Papelería, esferos, folletos </t>
  </si>
  <si>
    <t>Trípticos, papelería, esferos…</t>
  </si>
  <si>
    <t>4 de cada uno</t>
  </si>
  <si>
    <t>Mangueras</t>
  </si>
  <si>
    <t>Carretillas</t>
  </si>
  <si>
    <t>100 m</t>
  </si>
  <si>
    <t>Regaderas</t>
  </si>
  <si>
    <t>Hoyadora</t>
  </si>
  <si>
    <t>Bastidor hexagonal</t>
  </si>
  <si>
    <t>Palas</t>
  </si>
  <si>
    <t>Toner</t>
  </si>
  <si>
    <t xml:space="preserve"> Remuneración recursos humanos</t>
  </si>
  <si>
    <t xml:space="preserve">Equipos </t>
  </si>
  <si>
    <t xml:space="preserve"> Movilización, viajes técnicos</t>
  </si>
  <si>
    <t xml:space="preserve"> Materiales, suministros</t>
  </si>
  <si>
    <t>Herramientas y otros</t>
  </si>
  <si>
    <t>Taller, Capacitación, transferencia de resultados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</si>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</sst>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\ * #,##0.00_);_(&quot;$&quot;\ * \(#,##0.00\);_(&quot;$&quot;\ * &quot;-&quot;??_);_(@_)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0" xfId="0" applyFont="1" applyFill="1" applyAlignment="1">
      <alignment vertical="top"/>
    </xf>
    <xf numFmtId="0" fontId="3" fillId="0" borderId="1" xfId="0" applyFont="1" applyFill="1" applyBorder="1" applyAlignment="1">
      <alignment vertical="top"/>
    </xf>
    <xf numFmtId="0" fontId="2" fillId="0" borderId="8" xfId="0" applyFont="1" applyBorder="1" applyAlignment="1">
      <alignment vertical="top" wrapText="1"/>
    </xf>
    <xf numFmtId="0" fontId="5" fillId="0" borderId="5" xfId="0" applyFont="1" applyBorder="1" applyAlignment="1">
      <alignment vertical="top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2" borderId="1" xfId="0" applyFont="1" applyFill="1" applyBorder="1" applyAlignment="1">
      <alignment vertical="top"/>
    </xf>
    <xf numFmtId="0" fontId="1" fillId="0" borderId="28" xfId="0" applyFont="1" applyBorder="1" applyAlignment="1">
      <alignment vertical="top"/>
    </xf>
    <xf numFmtId="0" fontId="3" fillId="0" borderId="29" xfId="0" applyFont="1" applyBorder="1" applyAlignment="1">
      <alignment vertical="top"/>
    </xf>
    <xf numFmtId="0" fontId="3" fillId="0" borderId="30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1" fillId="0" borderId="8" xfId="0" applyFont="1" applyBorder="1" applyAlignment="1">
      <alignment vertical="top" wrapText="1"/>
    </xf>
    <xf numFmtId="0" fontId="3" fillId="2" borderId="9" xfId="0" applyFont="1" applyFill="1" applyBorder="1" applyAlignment="1">
      <alignment vertical="top"/>
    </xf>
    <xf numFmtId="0" fontId="3" fillId="0" borderId="9" xfId="0" applyFont="1" applyFill="1" applyBorder="1" applyAlignment="1">
      <alignment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/>
    </xf>
    <xf numFmtId="39" fontId="7" fillId="0" borderId="0" xfId="1" applyNumberFormat="1" applyFont="1" applyAlignment="1">
      <alignment horizontal="center" vertical="center"/>
    </xf>
    <xf numFmtId="164" fontId="7" fillId="0" borderId="0" xfId="1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9" fontId="7" fillId="0" borderId="0" xfId="1" applyNumberFormat="1" applyFont="1" applyBorder="1" applyAlignment="1">
      <alignment horizontal="center" vertical="center"/>
    </xf>
    <xf numFmtId="164" fontId="7" fillId="0" borderId="0" xfId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39" fontId="7" fillId="0" borderId="26" xfId="1" applyNumberFormat="1" applyFont="1" applyBorder="1" applyAlignment="1">
      <alignment horizontal="center" vertical="center"/>
    </xf>
    <xf numFmtId="164" fontId="7" fillId="0" borderId="27" xfId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39" fontId="7" fillId="0" borderId="16" xfId="1" applyNumberFormat="1" applyFont="1" applyBorder="1" applyAlignment="1">
      <alignment horizontal="center" vertical="center"/>
    </xf>
    <xf numFmtId="164" fontId="7" fillId="0" borderId="17" xfId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39" fontId="7" fillId="0" borderId="1" xfId="1" applyNumberFormat="1" applyFont="1" applyBorder="1" applyAlignment="1">
      <alignment horizontal="center" vertical="center"/>
    </xf>
    <xf numFmtId="164" fontId="7" fillId="0" borderId="9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39" fontId="7" fillId="0" borderId="11" xfId="1" applyNumberFormat="1" applyFont="1" applyBorder="1" applyAlignment="1">
      <alignment horizontal="center" vertical="center"/>
    </xf>
    <xf numFmtId="164" fontId="7" fillId="0" borderId="12" xfId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9" fontId="7" fillId="0" borderId="6" xfId="1" applyNumberFormat="1" applyFont="1" applyBorder="1" applyAlignment="1">
      <alignment horizontal="center" vertical="center"/>
    </xf>
    <xf numFmtId="164" fontId="7" fillId="0" borderId="7" xfId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/>
    </xf>
    <xf numFmtId="164" fontId="7" fillId="0" borderId="14" xfId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64" fontId="7" fillId="0" borderId="2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4" fontId="7" fillId="0" borderId="6" xfId="1" applyFont="1" applyBorder="1" applyAlignment="1">
      <alignment horizontal="center" vertical="center"/>
    </xf>
    <xf numFmtId="164" fontId="7" fillId="0" borderId="1" xfId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7" fillId="0" borderId="11" xfId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39" fontId="7" fillId="0" borderId="29" xfId="1" applyNumberFormat="1" applyFont="1" applyBorder="1" applyAlignment="1">
      <alignment horizontal="center" vertical="center"/>
    </xf>
    <xf numFmtId="164" fontId="7" fillId="0" borderId="30" xfId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39" fontId="7" fillId="0" borderId="32" xfId="1" applyNumberFormat="1" applyFont="1" applyBorder="1" applyAlignment="1">
      <alignment horizontal="center" vertical="center"/>
    </xf>
    <xf numFmtId="164" fontId="7" fillId="0" borderId="33" xfId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39" fontId="6" fillId="0" borderId="11" xfId="1" applyNumberFormat="1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164" fontId="7" fillId="0" borderId="16" xfId="1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9" fontId="7" fillId="0" borderId="11" xfId="2" applyFont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164" fontId="6" fillId="0" borderId="7" xfId="1" applyFont="1" applyBorder="1" applyAlignment="1">
      <alignment horizontal="center" vertical="center" wrapText="1"/>
    </xf>
    <xf numFmtId="164" fontId="6" fillId="0" borderId="12" xfId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topLeftCell="A31" zoomScale="84" zoomScaleNormal="84" workbookViewId="0">
      <selection activeCell="B42" sqref="B42"/>
    </sheetView>
  </sheetViews>
  <sheetFormatPr baseColWidth="10" defaultRowHeight="15" x14ac:dyDescent="0.25"/>
  <cols>
    <col min="1" max="1" width="27.7109375" style="3" customWidth="1"/>
    <col min="2" max="2" width="55" style="4" customWidth="1"/>
    <col min="3" max="3" width="26.85546875" style="2" customWidth="1"/>
    <col min="4" max="15" width="3.7109375" style="3" customWidth="1"/>
    <col min="16" max="27" width="3.85546875" style="3" customWidth="1"/>
    <col min="28" max="16384" width="11.42578125" style="3"/>
  </cols>
  <sheetData>
    <row r="1" spans="1:27" x14ac:dyDescent="0.25">
      <c r="A1" s="8" t="s">
        <v>10</v>
      </c>
      <c r="B1" s="9"/>
    </row>
    <row r="2" spans="1:27" ht="63" customHeight="1" x14ac:dyDescent="0.25">
      <c r="A2" s="10" t="s">
        <v>16</v>
      </c>
      <c r="B2" s="11" t="s">
        <v>1</v>
      </c>
    </row>
    <row r="3" spans="1:27" ht="97.5" customHeight="1" x14ac:dyDescent="0.25">
      <c r="A3" s="10" t="s">
        <v>2</v>
      </c>
      <c r="B3" s="11" t="s">
        <v>6</v>
      </c>
    </row>
    <row r="4" spans="1:27" ht="90" x14ac:dyDescent="0.25">
      <c r="A4" s="10" t="s">
        <v>3</v>
      </c>
      <c r="B4" s="11" t="s">
        <v>98</v>
      </c>
    </row>
    <row r="5" spans="1:27" ht="93" customHeight="1" x14ac:dyDescent="0.25">
      <c r="A5" s="10" t="s">
        <v>4</v>
      </c>
      <c r="B5" s="11" t="s">
        <v>9</v>
      </c>
    </row>
    <row r="6" spans="1:27" ht="70.5" customHeight="1" x14ac:dyDescent="0.25">
      <c r="A6" s="10" t="s">
        <v>5</v>
      </c>
      <c r="B6" s="11" t="s">
        <v>8</v>
      </c>
    </row>
    <row r="7" spans="1:27" ht="81.75" customHeight="1" thickBot="1" x14ac:dyDescent="0.3">
      <c r="A7" s="12" t="s">
        <v>0</v>
      </c>
      <c r="B7" s="13" t="s">
        <v>99</v>
      </c>
    </row>
    <row r="8" spans="1:27" x14ac:dyDescent="0.25">
      <c r="C8" s="16" t="s">
        <v>11</v>
      </c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8"/>
    </row>
    <row r="9" spans="1:27" x14ac:dyDescent="0.25">
      <c r="C9" s="19" t="s">
        <v>12</v>
      </c>
      <c r="D9" s="85" t="s">
        <v>14</v>
      </c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 t="s">
        <v>15</v>
      </c>
      <c r="Q9" s="85"/>
      <c r="R9" s="85"/>
      <c r="S9" s="85"/>
      <c r="T9" s="85"/>
      <c r="U9" s="85"/>
      <c r="V9" s="85"/>
      <c r="W9" s="85"/>
      <c r="X9" s="85"/>
      <c r="Y9" s="85"/>
      <c r="Z9" s="85"/>
      <c r="AA9" s="86"/>
    </row>
    <row r="10" spans="1:27" x14ac:dyDescent="0.25">
      <c r="C10" s="19" t="s">
        <v>13</v>
      </c>
      <c r="D10" s="14">
        <v>1</v>
      </c>
      <c r="E10" s="14">
        <v>2</v>
      </c>
      <c r="F10" s="14">
        <v>3</v>
      </c>
      <c r="G10" s="14">
        <v>4</v>
      </c>
      <c r="H10" s="14">
        <v>5</v>
      </c>
      <c r="I10" s="14">
        <v>6</v>
      </c>
      <c r="J10" s="14">
        <v>7</v>
      </c>
      <c r="K10" s="14">
        <v>8</v>
      </c>
      <c r="L10" s="14">
        <v>9</v>
      </c>
      <c r="M10" s="14">
        <v>10</v>
      </c>
      <c r="N10" s="14">
        <v>11</v>
      </c>
      <c r="O10" s="14">
        <v>12</v>
      </c>
      <c r="P10" s="14">
        <v>1</v>
      </c>
      <c r="Q10" s="14">
        <v>2</v>
      </c>
      <c r="R10" s="14">
        <v>3</v>
      </c>
      <c r="S10" s="14">
        <v>4</v>
      </c>
      <c r="T10" s="14">
        <v>5</v>
      </c>
      <c r="U10" s="14">
        <v>6</v>
      </c>
      <c r="V10" s="14">
        <v>7</v>
      </c>
      <c r="W10" s="14">
        <v>8</v>
      </c>
      <c r="X10" s="14">
        <v>9</v>
      </c>
      <c r="Y10" s="14">
        <v>10</v>
      </c>
      <c r="Z10" s="14">
        <v>11</v>
      </c>
      <c r="AA10" s="20">
        <v>12</v>
      </c>
    </row>
    <row r="11" spans="1:27" ht="51" x14ac:dyDescent="0.25">
      <c r="C11" s="21" t="s">
        <v>16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20"/>
    </row>
    <row r="12" spans="1:27" x14ac:dyDescent="0.25">
      <c r="C12" s="7" t="s">
        <v>25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20"/>
    </row>
    <row r="13" spans="1:27" ht="25.5" x14ac:dyDescent="0.25">
      <c r="C13" s="7" t="s">
        <v>17</v>
      </c>
      <c r="D13" s="15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20"/>
    </row>
    <row r="14" spans="1:27" ht="38.25" x14ac:dyDescent="0.25">
      <c r="C14" s="7" t="s">
        <v>32</v>
      </c>
      <c r="D14" s="15"/>
      <c r="E14" s="6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</row>
    <row r="15" spans="1:27" ht="38.25" x14ac:dyDescent="0.25">
      <c r="C15" s="7" t="s">
        <v>18</v>
      </c>
      <c r="D15" s="15"/>
      <c r="E15" s="15"/>
      <c r="F15" s="15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20"/>
    </row>
    <row r="16" spans="1:27" ht="63.75" x14ac:dyDescent="0.25">
      <c r="C16" s="21" t="s">
        <v>2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0"/>
    </row>
    <row r="17" spans="3:28" ht="38.25" x14ac:dyDescent="0.25">
      <c r="C17" s="7" t="s">
        <v>23</v>
      </c>
      <c r="D17" s="15"/>
      <c r="E17" s="6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20"/>
    </row>
    <row r="18" spans="3:28" x14ac:dyDescent="0.25">
      <c r="C18" s="7" t="s">
        <v>19</v>
      </c>
      <c r="D18" s="15"/>
      <c r="E18" s="15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</row>
    <row r="19" spans="3:28" ht="38.25" x14ac:dyDescent="0.25">
      <c r="C19" s="7" t="s">
        <v>21</v>
      </c>
      <c r="D19" s="14"/>
      <c r="E19" s="15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20"/>
    </row>
    <row r="20" spans="3:28" ht="25.5" x14ac:dyDescent="0.25">
      <c r="C20" s="7" t="s">
        <v>20</v>
      </c>
      <c r="D20" s="14"/>
      <c r="E20" s="15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20"/>
    </row>
    <row r="21" spans="3:28" ht="25.5" x14ac:dyDescent="0.25">
      <c r="C21" s="7" t="s">
        <v>22</v>
      </c>
      <c r="D21" s="14"/>
      <c r="E21" s="15"/>
      <c r="F21" s="15"/>
      <c r="G21" s="15"/>
      <c r="H21" s="15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20"/>
    </row>
    <row r="22" spans="3:28" x14ac:dyDescent="0.25">
      <c r="C22" s="7" t="s">
        <v>24</v>
      </c>
      <c r="D22" s="14"/>
      <c r="E22" s="14"/>
      <c r="F22" s="14"/>
      <c r="G22" s="15"/>
      <c r="H22" s="15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</row>
    <row r="23" spans="3:28" ht="76.5" x14ac:dyDescent="0.25">
      <c r="C23" s="21" t="s">
        <v>3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20"/>
    </row>
    <row r="24" spans="3:28" ht="51" x14ac:dyDescent="0.25">
      <c r="C24" s="7" t="s">
        <v>7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22"/>
    </row>
    <row r="25" spans="3:28" ht="25.5" x14ac:dyDescent="0.25">
      <c r="C25" s="7" t="s">
        <v>34</v>
      </c>
      <c r="D25" s="6"/>
      <c r="E25" s="6"/>
      <c r="F25" s="6"/>
      <c r="G25" s="6"/>
      <c r="H25" s="6"/>
      <c r="I25" s="6"/>
      <c r="J25" s="15"/>
      <c r="K25" s="15"/>
      <c r="L25" s="15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23"/>
      <c r="AB25" s="5"/>
    </row>
    <row r="26" spans="3:28" ht="63.75" x14ac:dyDescent="0.25">
      <c r="C26" s="21" t="s">
        <v>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20"/>
    </row>
    <row r="27" spans="3:28" ht="51" x14ac:dyDescent="0.25">
      <c r="C27" s="7" t="s">
        <v>28</v>
      </c>
      <c r="D27" s="15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20"/>
    </row>
    <row r="28" spans="3:28" ht="38.25" x14ac:dyDescent="0.25">
      <c r="C28" s="7" t="s">
        <v>26</v>
      </c>
      <c r="D28" s="14"/>
      <c r="E28" s="14"/>
      <c r="F28" s="15"/>
      <c r="G28" s="15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20"/>
    </row>
    <row r="29" spans="3:28" ht="38.25" x14ac:dyDescent="0.25">
      <c r="C29" s="7" t="s">
        <v>27</v>
      </c>
      <c r="D29" s="14"/>
      <c r="E29" s="14"/>
      <c r="F29" s="14"/>
      <c r="G29" s="14"/>
      <c r="H29" s="15"/>
      <c r="I29" s="15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20"/>
    </row>
    <row r="30" spans="3:28" ht="38.25" x14ac:dyDescent="0.25">
      <c r="C30" s="7" t="s">
        <v>35</v>
      </c>
      <c r="D30" s="14"/>
      <c r="E30" s="14"/>
      <c r="F30" s="14"/>
      <c r="G30" s="14"/>
      <c r="H30" s="14"/>
      <c r="I30" s="15"/>
      <c r="J30" s="15"/>
      <c r="K30" s="15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20"/>
    </row>
    <row r="31" spans="3:28" ht="51" x14ac:dyDescent="0.25">
      <c r="C31" s="21" t="s">
        <v>5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20"/>
    </row>
    <row r="32" spans="3:28" ht="38.25" x14ac:dyDescent="0.25">
      <c r="C32" s="7" t="s">
        <v>30</v>
      </c>
      <c r="D32" s="14"/>
      <c r="E32" s="14"/>
      <c r="F32" s="14"/>
      <c r="G32" s="14"/>
      <c r="H32" s="14"/>
      <c r="I32" s="15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20"/>
    </row>
    <row r="33" spans="3:27" ht="38.25" x14ac:dyDescent="0.25">
      <c r="C33" s="7" t="s">
        <v>29</v>
      </c>
      <c r="D33" s="14"/>
      <c r="E33" s="14"/>
      <c r="F33" s="14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20"/>
    </row>
    <row r="34" spans="3:27" x14ac:dyDescent="0.25">
      <c r="C34" s="7" t="s">
        <v>79</v>
      </c>
      <c r="D34" s="14"/>
      <c r="E34" s="14"/>
      <c r="F34" s="14"/>
      <c r="G34" s="14"/>
      <c r="H34" s="14"/>
      <c r="I34" s="15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20"/>
    </row>
    <row r="35" spans="3:27" ht="25.5" x14ac:dyDescent="0.25">
      <c r="C35" s="7" t="s">
        <v>80</v>
      </c>
      <c r="D35" s="14"/>
      <c r="E35" s="14"/>
      <c r="F35" s="14"/>
      <c r="G35" s="14"/>
      <c r="H35" s="14"/>
      <c r="I35" s="15"/>
      <c r="J35" s="15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20"/>
    </row>
    <row r="36" spans="3:27" ht="51" x14ac:dyDescent="0.25">
      <c r="C36" s="21" t="s">
        <v>0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20"/>
    </row>
    <row r="37" spans="3:27" ht="63.75" x14ac:dyDescent="0.25">
      <c r="C37" s="7" t="s">
        <v>33</v>
      </c>
      <c r="D37" s="14"/>
      <c r="E37" s="14"/>
      <c r="F37" s="14"/>
      <c r="G37" s="14"/>
      <c r="H37" s="14"/>
      <c r="I37" s="14"/>
      <c r="J37" s="14"/>
      <c r="K37" s="6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4"/>
      <c r="W37" s="14"/>
      <c r="X37" s="14"/>
      <c r="Y37" s="14"/>
      <c r="Z37" s="14"/>
      <c r="AA37" s="20"/>
    </row>
    <row r="38" spans="3:27" x14ac:dyDescent="0.25">
      <c r="C38" s="7" t="s">
        <v>81</v>
      </c>
      <c r="D38" s="14"/>
      <c r="E38" s="14"/>
      <c r="F38" s="14"/>
      <c r="G38" s="14"/>
      <c r="H38" s="14"/>
      <c r="I38" s="14"/>
      <c r="J38" s="14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14"/>
      <c r="W38" s="14"/>
      <c r="X38" s="15"/>
      <c r="Y38" s="14"/>
      <c r="Z38" s="14"/>
      <c r="AA38" s="20"/>
    </row>
    <row r="39" spans="3:27" ht="25.5" x14ac:dyDescent="0.25">
      <c r="C39" s="7" t="s">
        <v>82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5"/>
      <c r="V39" s="15"/>
      <c r="W39" s="15"/>
      <c r="X39" s="14"/>
      <c r="Y39" s="14"/>
      <c r="Z39" s="14"/>
      <c r="AA39" s="20"/>
    </row>
    <row r="40" spans="3:27" ht="25.5" x14ac:dyDescent="0.25">
      <c r="C40" s="7" t="s">
        <v>77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6"/>
      <c r="V40" s="6"/>
      <c r="W40" s="6"/>
      <c r="X40" s="15"/>
      <c r="Y40" s="15"/>
      <c r="Z40" s="14"/>
      <c r="AA40" s="20"/>
    </row>
    <row r="41" spans="3:27" x14ac:dyDescent="0.25">
      <c r="C41" s="1"/>
    </row>
    <row r="42" spans="3:27" x14ac:dyDescent="0.25">
      <c r="C42" s="1"/>
    </row>
    <row r="43" spans="3:27" x14ac:dyDescent="0.25">
      <c r="C43" s="1"/>
    </row>
  </sheetData>
  <mergeCells count="2">
    <mergeCell ref="D9:O9"/>
    <mergeCell ref="P9:AA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tabSelected="1" topLeftCell="A2" zoomScale="68" zoomScaleNormal="68" workbookViewId="0">
      <selection activeCell="D2" sqref="D2"/>
    </sheetView>
  </sheetViews>
  <sheetFormatPr baseColWidth="10" defaultColWidth="19.5703125" defaultRowHeight="12" x14ac:dyDescent="0.25"/>
  <cols>
    <col min="1" max="1" width="19.5703125" style="25"/>
    <col min="2" max="2" width="13.5703125" style="25" customWidth="1"/>
    <col min="3" max="3" width="10.28515625" style="26" customWidth="1"/>
    <col min="4" max="4" width="13.42578125" style="27" customWidth="1"/>
    <col min="5" max="5" width="12.42578125" style="25" customWidth="1"/>
    <col min="6" max="6" width="10.7109375" style="25" customWidth="1"/>
    <col min="7" max="7" width="12.7109375" style="27" customWidth="1"/>
    <col min="8" max="8" width="15" style="25" customWidth="1"/>
    <col min="9" max="9" width="12" style="25" customWidth="1"/>
    <col min="10" max="10" width="13" style="27" customWidth="1"/>
    <col min="11" max="11" width="14" style="25" customWidth="1"/>
    <col min="12" max="12" width="11.42578125" style="25" customWidth="1"/>
    <col min="13" max="13" width="13.7109375" style="27" customWidth="1"/>
    <col min="14" max="14" width="11.28515625" style="25" customWidth="1"/>
    <col min="15" max="16384" width="19.5703125" style="25"/>
  </cols>
  <sheetData>
    <row r="1" spans="1:13" x14ac:dyDescent="0.25">
      <c r="A1" s="24" t="s">
        <v>36</v>
      </c>
    </row>
    <row r="2" spans="1:13" ht="12.75" thickBot="1" x14ac:dyDescent="0.3"/>
    <row r="3" spans="1:13" ht="12.75" thickBot="1" x14ac:dyDescent="0.3">
      <c r="A3" s="28" t="s">
        <v>13</v>
      </c>
      <c r="B3" s="29"/>
      <c r="C3" s="30"/>
      <c r="D3" s="31"/>
      <c r="E3" s="29"/>
      <c r="F3" s="29"/>
      <c r="G3" s="31"/>
      <c r="H3" s="29"/>
      <c r="I3" s="29"/>
      <c r="J3" s="31"/>
      <c r="K3" s="29"/>
      <c r="L3" s="29"/>
      <c r="M3" s="31"/>
    </row>
    <row r="4" spans="1:13" ht="27" customHeight="1" thickBot="1" x14ac:dyDescent="0.3">
      <c r="A4" s="87" t="s">
        <v>16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9"/>
    </row>
    <row r="5" spans="1:13" ht="24.75" thickBot="1" x14ac:dyDescent="0.3">
      <c r="A5" s="32" t="s">
        <v>25</v>
      </c>
      <c r="B5" s="33" t="s">
        <v>88</v>
      </c>
      <c r="C5" s="34" t="s">
        <v>39</v>
      </c>
      <c r="D5" s="35" t="s">
        <v>125</v>
      </c>
      <c r="E5" s="36" t="s">
        <v>37</v>
      </c>
      <c r="F5" s="37" t="s">
        <v>39</v>
      </c>
      <c r="G5" s="35" t="s">
        <v>125</v>
      </c>
      <c r="H5" s="36" t="s">
        <v>38</v>
      </c>
      <c r="I5" s="37" t="s">
        <v>41</v>
      </c>
      <c r="J5" s="35" t="s">
        <v>125</v>
      </c>
      <c r="K5" s="33" t="s">
        <v>105</v>
      </c>
      <c r="L5" s="37" t="s">
        <v>39</v>
      </c>
      <c r="M5" s="35" t="s">
        <v>125</v>
      </c>
    </row>
    <row r="6" spans="1:13" ht="32.25" customHeight="1" x14ac:dyDescent="0.25">
      <c r="A6" s="97" t="s">
        <v>17</v>
      </c>
      <c r="B6" s="38" t="s">
        <v>40</v>
      </c>
      <c r="C6" s="39">
        <v>2</v>
      </c>
      <c r="D6" s="40">
        <v>20</v>
      </c>
      <c r="E6" s="38" t="s">
        <v>94</v>
      </c>
      <c r="F6" s="41">
        <v>1</v>
      </c>
      <c r="G6" s="40">
        <v>1500</v>
      </c>
      <c r="H6" s="42" t="s">
        <v>42</v>
      </c>
      <c r="I6" s="41">
        <v>20</v>
      </c>
      <c r="J6" s="40">
        <v>20</v>
      </c>
      <c r="K6" s="38"/>
      <c r="L6" s="41"/>
      <c r="M6" s="40"/>
    </row>
    <row r="7" spans="1:13" ht="32.25" customHeight="1" x14ac:dyDescent="0.25">
      <c r="A7" s="90"/>
      <c r="B7" s="43" t="s">
        <v>45</v>
      </c>
      <c r="C7" s="44">
        <v>100</v>
      </c>
      <c r="D7" s="45">
        <v>2</v>
      </c>
      <c r="E7" s="43" t="s">
        <v>107</v>
      </c>
      <c r="F7" s="46">
        <v>1</v>
      </c>
      <c r="G7" s="45">
        <v>200</v>
      </c>
      <c r="H7" s="43" t="s">
        <v>43</v>
      </c>
      <c r="I7" s="46" t="s">
        <v>44</v>
      </c>
      <c r="J7" s="45">
        <v>50</v>
      </c>
      <c r="K7" s="43"/>
      <c r="L7" s="46"/>
      <c r="M7" s="45"/>
    </row>
    <row r="8" spans="1:13" ht="41.25" customHeight="1" x14ac:dyDescent="0.25">
      <c r="A8" s="47" t="s">
        <v>32</v>
      </c>
      <c r="B8" s="43" t="s">
        <v>45</v>
      </c>
      <c r="C8" s="44">
        <v>100</v>
      </c>
      <c r="D8" s="45">
        <v>2</v>
      </c>
      <c r="E8" s="43" t="s">
        <v>118</v>
      </c>
      <c r="F8" s="46">
        <v>2</v>
      </c>
      <c r="G8" s="45">
        <v>120</v>
      </c>
      <c r="H8" s="43" t="s">
        <v>43</v>
      </c>
      <c r="I8" s="46" t="s">
        <v>44</v>
      </c>
      <c r="J8" s="45">
        <v>50</v>
      </c>
      <c r="K8" s="43"/>
      <c r="L8" s="46"/>
      <c r="M8" s="45"/>
    </row>
    <row r="9" spans="1:13" ht="33.75" customHeight="1" x14ac:dyDescent="0.25">
      <c r="A9" s="90" t="s">
        <v>18</v>
      </c>
      <c r="B9" s="43"/>
      <c r="C9" s="44"/>
      <c r="D9" s="45"/>
      <c r="E9" s="43"/>
      <c r="F9" s="46"/>
      <c r="G9" s="45"/>
      <c r="H9" s="48" t="s">
        <v>48</v>
      </c>
      <c r="I9" s="46" t="s">
        <v>47</v>
      </c>
      <c r="J9" s="45">
        <v>400</v>
      </c>
      <c r="K9" s="43" t="s">
        <v>106</v>
      </c>
      <c r="L9" s="46">
        <v>1</v>
      </c>
      <c r="M9" s="45">
        <v>30</v>
      </c>
    </row>
    <row r="10" spans="1:13" ht="33.75" customHeight="1" thickBot="1" x14ac:dyDescent="0.3">
      <c r="A10" s="91"/>
      <c r="B10" s="49"/>
      <c r="C10" s="50"/>
      <c r="D10" s="51"/>
      <c r="E10" s="49"/>
      <c r="F10" s="52"/>
      <c r="G10" s="51"/>
      <c r="H10" s="49" t="s">
        <v>43</v>
      </c>
      <c r="I10" s="52" t="s">
        <v>49</v>
      </c>
      <c r="J10" s="51">
        <v>25</v>
      </c>
      <c r="K10" s="49"/>
      <c r="L10" s="52"/>
      <c r="M10" s="51"/>
    </row>
    <row r="11" spans="1:13" ht="28.5" customHeight="1" thickBot="1" x14ac:dyDescent="0.3">
      <c r="A11" s="87" t="s">
        <v>2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9"/>
    </row>
    <row r="12" spans="1:13" ht="56.25" customHeight="1" x14ac:dyDescent="0.25">
      <c r="A12" s="98" t="s">
        <v>23</v>
      </c>
      <c r="B12" s="53" t="s">
        <v>50</v>
      </c>
      <c r="C12" s="54">
        <v>25</v>
      </c>
      <c r="D12" s="55">
        <v>50</v>
      </c>
      <c r="E12" s="53"/>
      <c r="F12" s="56"/>
      <c r="G12" s="55"/>
      <c r="H12" s="53"/>
      <c r="I12" s="56"/>
      <c r="J12" s="55"/>
      <c r="K12" s="57" t="s">
        <v>95</v>
      </c>
      <c r="L12" s="58" t="s">
        <v>110</v>
      </c>
      <c r="M12" s="55">
        <v>300</v>
      </c>
    </row>
    <row r="13" spans="1:13" ht="48" customHeight="1" x14ac:dyDescent="0.25">
      <c r="A13" s="90"/>
      <c r="B13" s="43" t="s">
        <v>51</v>
      </c>
      <c r="C13" s="44">
        <v>50</v>
      </c>
      <c r="D13" s="45">
        <v>25</v>
      </c>
      <c r="E13" s="43"/>
      <c r="F13" s="46"/>
      <c r="G13" s="45"/>
      <c r="H13" s="43"/>
      <c r="I13" s="46"/>
      <c r="J13" s="45"/>
      <c r="K13" s="43" t="s">
        <v>52</v>
      </c>
      <c r="L13" s="46">
        <v>4</v>
      </c>
      <c r="M13" s="45">
        <v>40</v>
      </c>
    </row>
    <row r="14" spans="1:13" ht="48" customHeight="1" x14ac:dyDescent="0.25">
      <c r="A14" s="90"/>
      <c r="B14" s="43" t="s">
        <v>53</v>
      </c>
      <c r="C14" s="44">
        <v>100</v>
      </c>
      <c r="D14" s="45">
        <v>500</v>
      </c>
      <c r="E14" s="43"/>
      <c r="F14" s="46"/>
      <c r="G14" s="45"/>
      <c r="H14" s="43"/>
      <c r="I14" s="46"/>
      <c r="J14" s="45"/>
      <c r="K14" s="43" t="s">
        <v>96</v>
      </c>
      <c r="L14" s="46">
        <v>2</v>
      </c>
      <c r="M14" s="45">
        <v>120</v>
      </c>
    </row>
    <row r="15" spans="1:13" ht="24" x14ac:dyDescent="0.25">
      <c r="A15" s="47" t="s">
        <v>19</v>
      </c>
      <c r="B15" s="43"/>
      <c r="C15" s="44"/>
      <c r="D15" s="45"/>
      <c r="E15" s="43"/>
      <c r="F15" s="46"/>
      <c r="G15" s="45"/>
      <c r="H15" s="43" t="s">
        <v>43</v>
      </c>
      <c r="I15" s="46">
        <v>100</v>
      </c>
      <c r="J15" s="45">
        <v>50</v>
      </c>
      <c r="K15" s="43" t="s">
        <v>114</v>
      </c>
      <c r="L15" s="46">
        <v>3</v>
      </c>
      <c r="M15" s="45">
        <v>30</v>
      </c>
    </row>
    <row r="16" spans="1:13" ht="45.75" customHeight="1" x14ac:dyDescent="0.25">
      <c r="A16" s="90" t="s">
        <v>21</v>
      </c>
      <c r="B16" s="43"/>
      <c r="C16" s="44"/>
      <c r="D16" s="45"/>
      <c r="E16" s="43"/>
      <c r="F16" s="46"/>
      <c r="G16" s="45"/>
      <c r="H16" s="43" t="s">
        <v>54</v>
      </c>
      <c r="I16" s="46" t="s">
        <v>55</v>
      </c>
      <c r="J16" s="45">
        <v>0</v>
      </c>
      <c r="K16" s="43" t="s">
        <v>112</v>
      </c>
      <c r="L16" s="46">
        <v>2</v>
      </c>
      <c r="M16" s="45">
        <v>200</v>
      </c>
    </row>
    <row r="17" spans="1:13" ht="45.75" customHeight="1" x14ac:dyDescent="0.25">
      <c r="A17" s="90"/>
      <c r="B17" s="43"/>
      <c r="C17" s="44"/>
      <c r="D17" s="45"/>
      <c r="E17" s="43"/>
      <c r="F17" s="46"/>
      <c r="G17" s="45"/>
      <c r="H17" s="43" t="s">
        <v>43</v>
      </c>
      <c r="I17" s="46">
        <v>100</v>
      </c>
      <c r="J17" s="45">
        <v>50</v>
      </c>
      <c r="K17" s="43" t="s">
        <v>117</v>
      </c>
      <c r="L17" s="46">
        <v>4</v>
      </c>
      <c r="M17" s="45">
        <v>80</v>
      </c>
    </row>
    <row r="18" spans="1:13" ht="45.75" customHeight="1" x14ac:dyDescent="0.25">
      <c r="A18" s="90"/>
      <c r="B18" s="43"/>
      <c r="C18" s="44"/>
      <c r="D18" s="45"/>
      <c r="E18" s="43"/>
      <c r="F18" s="46"/>
      <c r="G18" s="45"/>
      <c r="H18" s="43" t="s">
        <v>56</v>
      </c>
      <c r="I18" s="46" t="s">
        <v>57</v>
      </c>
      <c r="J18" s="45">
        <v>50</v>
      </c>
      <c r="K18" s="43"/>
      <c r="L18" s="46"/>
      <c r="M18" s="45"/>
    </row>
    <row r="19" spans="1:13" ht="30" customHeight="1" x14ac:dyDescent="0.25">
      <c r="A19" s="90" t="s">
        <v>20</v>
      </c>
      <c r="B19" s="43"/>
      <c r="C19" s="44"/>
      <c r="D19" s="45"/>
      <c r="E19" s="43"/>
      <c r="F19" s="46"/>
      <c r="G19" s="45"/>
      <c r="H19" s="43" t="s">
        <v>43</v>
      </c>
      <c r="I19" s="46">
        <v>100</v>
      </c>
      <c r="J19" s="45">
        <v>50</v>
      </c>
      <c r="K19" s="48" t="s">
        <v>116</v>
      </c>
      <c r="L19" s="46">
        <v>2</v>
      </c>
      <c r="M19" s="45">
        <v>40</v>
      </c>
    </row>
    <row r="20" spans="1:13" ht="20.25" customHeight="1" x14ac:dyDescent="0.25">
      <c r="A20" s="90"/>
      <c r="B20" s="43"/>
      <c r="C20" s="44"/>
      <c r="D20" s="45"/>
      <c r="E20" s="43"/>
      <c r="F20" s="46"/>
      <c r="G20" s="45"/>
      <c r="H20" s="43" t="s">
        <v>93</v>
      </c>
      <c r="I20" s="46">
        <v>20</v>
      </c>
      <c r="J20" s="45">
        <v>160</v>
      </c>
      <c r="K20" s="43" t="s">
        <v>106</v>
      </c>
      <c r="L20" s="46">
        <v>1</v>
      </c>
      <c r="M20" s="45">
        <v>30</v>
      </c>
    </row>
    <row r="21" spans="1:13" ht="32.25" customHeight="1" x14ac:dyDescent="0.25">
      <c r="A21" s="90" t="s">
        <v>22</v>
      </c>
      <c r="B21" s="43"/>
      <c r="C21" s="44"/>
      <c r="D21" s="45"/>
      <c r="E21" s="48" t="s">
        <v>59</v>
      </c>
      <c r="F21" s="44">
        <v>1</v>
      </c>
      <c r="G21" s="45">
        <v>300</v>
      </c>
      <c r="H21" s="43" t="s">
        <v>60</v>
      </c>
      <c r="I21" s="46" t="s">
        <v>61</v>
      </c>
      <c r="J21" s="45">
        <v>30</v>
      </c>
      <c r="K21" s="48" t="s">
        <v>58</v>
      </c>
      <c r="L21" s="46">
        <v>2</v>
      </c>
      <c r="M21" s="45">
        <v>300</v>
      </c>
    </row>
    <row r="22" spans="1:13" ht="32.25" customHeight="1" x14ac:dyDescent="0.25">
      <c r="A22" s="90"/>
      <c r="B22" s="43"/>
      <c r="C22" s="44"/>
      <c r="D22" s="45"/>
      <c r="E22" s="43"/>
      <c r="F22" s="46"/>
      <c r="G22" s="45"/>
      <c r="H22" s="43" t="s">
        <v>62</v>
      </c>
      <c r="I22" s="46">
        <v>4</v>
      </c>
      <c r="J22" s="45">
        <v>40</v>
      </c>
      <c r="K22" s="43" t="s">
        <v>111</v>
      </c>
      <c r="L22" s="46" t="s">
        <v>113</v>
      </c>
      <c r="M22" s="45">
        <v>100</v>
      </c>
    </row>
    <row r="23" spans="1:13" ht="32.25" customHeight="1" x14ac:dyDescent="0.25">
      <c r="A23" s="90"/>
      <c r="B23" s="43"/>
      <c r="C23" s="44"/>
      <c r="D23" s="45"/>
      <c r="E23" s="43"/>
      <c r="F23" s="46"/>
      <c r="G23" s="45"/>
      <c r="H23" s="43" t="s">
        <v>63</v>
      </c>
      <c r="I23" s="46">
        <v>2</v>
      </c>
      <c r="J23" s="45">
        <v>60</v>
      </c>
      <c r="K23" s="43" t="s">
        <v>115</v>
      </c>
      <c r="L23" s="46">
        <v>1</v>
      </c>
      <c r="M23" s="45">
        <v>50</v>
      </c>
    </row>
    <row r="24" spans="1:13" ht="32.25" customHeight="1" x14ac:dyDescent="0.25">
      <c r="A24" s="90"/>
      <c r="B24" s="43"/>
      <c r="C24" s="44"/>
      <c r="D24" s="45"/>
      <c r="E24" s="43"/>
      <c r="F24" s="46"/>
      <c r="G24" s="45"/>
      <c r="H24" s="43" t="s">
        <v>92</v>
      </c>
      <c r="I24" s="46" t="s">
        <v>104</v>
      </c>
      <c r="J24" s="45">
        <v>250</v>
      </c>
      <c r="K24" s="43"/>
      <c r="L24" s="46"/>
      <c r="M24" s="45"/>
    </row>
    <row r="25" spans="1:13" ht="9" customHeight="1" thickBot="1" x14ac:dyDescent="0.3">
      <c r="A25" s="91"/>
      <c r="B25" s="49"/>
      <c r="C25" s="50"/>
      <c r="D25" s="51"/>
      <c r="E25" s="49"/>
      <c r="F25" s="52"/>
      <c r="G25" s="51"/>
      <c r="H25" s="49"/>
      <c r="I25" s="52"/>
      <c r="J25" s="51"/>
      <c r="K25" s="49"/>
      <c r="L25" s="52"/>
      <c r="M25" s="51"/>
    </row>
    <row r="26" spans="1:13" ht="28.5" customHeight="1" thickBot="1" x14ac:dyDescent="0.3">
      <c r="A26" s="87" t="s">
        <v>3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9"/>
    </row>
    <row r="27" spans="1:13" ht="59.25" customHeight="1" x14ac:dyDescent="0.25">
      <c r="A27" s="59" t="s">
        <v>7</v>
      </c>
      <c r="B27" s="53"/>
      <c r="C27" s="54"/>
      <c r="D27" s="55"/>
      <c r="E27" s="53"/>
      <c r="F27" s="56"/>
      <c r="G27" s="55"/>
      <c r="H27" s="53" t="s">
        <v>43</v>
      </c>
      <c r="I27" s="56">
        <v>50</v>
      </c>
      <c r="J27" s="55">
        <v>25</v>
      </c>
      <c r="K27" s="53"/>
      <c r="L27" s="56"/>
      <c r="M27" s="55"/>
    </row>
    <row r="28" spans="1:13" ht="31.5" customHeight="1" x14ac:dyDescent="0.25">
      <c r="A28" s="90" t="s">
        <v>34</v>
      </c>
      <c r="B28" s="43" t="s">
        <v>45</v>
      </c>
      <c r="C28" s="44">
        <v>100</v>
      </c>
      <c r="D28" s="45">
        <v>2</v>
      </c>
      <c r="E28" s="43"/>
      <c r="F28" s="46"/>
      <c r="G28" s="45"/>
      <c r="H28" s="48" t="s">
        <v>42</v>
      </c>
      <c r="I28" s="46">
        <v>10</v>
      </c>
      <c r="J28" s="45">
        <v>10</v>
      </c>
      <c r="K28" s="43"/>
      <c r="L28" s="46"/>
      <c r="M28" s="45"/>
    </row>
    <row r="29" spans="1:13" ht="25.5" customHeight="1" thickBot="1" x14ac:dyDescent="0.3">
      <c r="A29" s="91"/>
      <c r="B29" s="49"/>
      <c r="C29" s="50"/>
      <c r="D29" s="51"/>
      <c r="E29" s="49"/>
      <c r="F29" s="52"/>
      <c r="G29" s="51"/>
      <c r="H29" s="49" t="s">
        <v>43</v>
      </c>
      <c r="I29" s="52" t="s">
        <v>64</v>
      </c>
      <c r="J29" s="51">
        <v>25</v>
      </c>
      <c r="K29" s="49"/>
      <c r="L29" s="52"/>
      <c r="M29" s="51"/>
    </row>
    <row r="30" spans="1:13" ht="29.25" customHeight="1" thickBot="1" x14ac:dyDescent="0.3">
      <c r="A30" s="87" t="s">
        <v>4</v>
      </c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9"/>
    </row>
    <row r="31" spans="1:13" ht="42" customHeight="1" x14ac:dyDescent="0.25">
      <c r="A31" s="98" t="s">
        <v>28</v>
      </c>
      <c r="B31" s="53" t="s">
        <v>65</v>
      </c>
      <c r="C31" s="54">
        <v>100</v>
      </c>
      <c r="D31" s="55">
        <v>10</v>
      </c>
      <c r="E31" s="53"/>
      <c r="F31" s="56"/>
      <c r="G31" s="55"/>
      <c r="H31" s="57" t="s">
        <v>67</v>
      </c>
      <c r="I31" s="56">
        <v>2</v>
      </c>
      <c r="J31" s="55">
        <v>80</v>
      </c>
      <c r="K31" s="53" t="s">
        <v>66</v>
      </c>
      <c r="L31" s="56">
        <v>1</v>
      </c>
      <c r="M31" s="55">
        <v>20</v>
      </c>
    </row>
    <row r="32" spans="1:13" ht="42" customHeight="1" x14ac:dyDescent="0.25">
      <c r="A32" s="90"/>
      <c r="B32" s="43"/>
      <c r="C32" s="44"/>
      <c r="D32" s="45"/>
      <c r="E32" s="43"/>
      <c r="F32" s="46"/>
      <c r="G32" s="45"/>
      <c r="H32" s="43" t="s">
        <v>43</v>
      </c>
      <c r="I32" s="46" t="s">
        <v>64</v>
      </c>
      <c r="J32" s="45">
        <v>25</v>
      </c>
      <c r="K32" s="43"/>
      <c r="L32" s="46"/>
      <c r="M32" s="45"/>
    </row>
    <row r="33" spans="1:14" ht="39" customHeight="1" x14ac:dyDescent="0.25">
      <c r="A33" s="90" t="s">
        <v>26</v>
      </c>
      <c r="B33" s="43"/>
      <c r="C33" s="44"/>
      <c r="D33" s="45"/>
      <c r="E33" s="43"/>
      <c r="F33" s="46"/>
      <c r="G33" s="45"/>
      <c r="H33" s="48" t="s">
        <v>67</v>
      </c>
      <c r="I33" s="46">
        <v>2</v>
      </c>
      <c r="J33" s="45">
        <v>80</v>
      </c>
      <c r="K33" s="43"/>
      <c r="L33" s="46"/>
      <c r="M33" s="45"/>
    </row>
    <row r="34" spans="1:14" ht="36.75" customHeight="1" x14ac:dyDescent="0.25">
      <c r="A34" s="90"/>
      <c r="B34" s="43"/>
      <c r="C34" s="44"/>
      <c r="D34" s="45"/>
      <c r="E34" s="43"/>
      <c r="F34" s="46"/>
      <c r="G34" s="45"/>
      <c r="H34" s="43" t="s">
        <v>43</v>
      </c>
      <c r="I34" s="46" t="s">
        <v>64</v>
      </c>
      <c r="J34" s="45">
        <v>25</v>
      </c>
      <c r="K34" s="43"/>
      <c r="L34" s="46"/>
      <c r="M34" s="45"/>
    </row>
    <row r="35" spans="1:14" ht="32.25" customHeight="1" x14ac:dyDescent="0.25">
      <c r="A35" s="90" t="s">
        <v>27</v>
      </c>
      <c r="B35" s="43"/>
      <c r="C35" s="44"/>
      <c r="D35" s="45"/>
      <c r="E35" s="43"/>
      <c r="F35" s="46"/>
      <c r="G35" s="45"/>
      <c r="H35" s="48" t="s">
        <v>67</v>
      </c>
      <c r="I35" s="46">
        <v>2</v>
      </c>
      <c r="J35" s="45">
        <v>80</v>
      </c>
      <c r="K35" s="43"/>
      <c r="L35" s="46"/>
      <c r="M35" s="45"/>
    </row>
    <row r="36" spans="1:14" ht="32.25" customHeight="1" x14ac:dyDescent="0.25">
      <c r="A36" s="90"/>
      <c r="B36" s="43"/>
      <c r="C36" s="44"/>
      <c r="D36" s="45"/>
      <c r="E36" s="43"/>
      <c r="F36" s="46"/>
      <c r="G36" s="45"/>
      <c r="H36" s="43" t="s">
        <v>43</v>
      </c>
      <c r="I36" s="46" t="s">
        <v>64</v>
      </c>
      <c r="J36" s="45">
        <v>25</v>
      </c>
      <c r="K36" s="43"/>
      <c r="L36" s="46"/>
      <c r="M36" s="45"/>
    </row>
    <row r="37" spans="1:14" ht="35.25" customHeight="1" x14ac:dyDescent="0.25">
      <c r="A37" s="90" t="s">
        <v>35</v>
      </c>
      <c r="B37" s="43"/>
      <c r="C37" s="44"/>
      <c r="D37" s="45"/>
      <c r="E37" s="43"/>
      <c r="F37" s="46"/>
      <c r="G37" s="45"/>
      <c r="H37" s="48" t="s">
        <v>42</v>
      </c>
      <c r="I37" s="46">
        <v>10</v>
      </c>
      <c r="J37" s="45">
        <v>10</v>
      </c>
      <c r="K37" s="43"/>
      <c r="L37" s="46"/>
      <c r="M37" s="45"/>
    </row>
    <row r="38" spans="1:14" ht="24.75" customHeight="1" thickBot="1" x14ac:dyDescent="0.3">
      <c r="A38" s="91"/>
      <c r="B38" s="49"/>
      <c r="C38" s="50"/>
      <c r="D38" s="51"/>
      <c r="E38" s="49"/>
      <c r="F38" s="52"/>
      <c r="G38" s="51"/>
      <c r="H38" s="49" t="s">
        <v>43</v>
      </c>
      <c r="I38" s="52" t="s">
        <v>68</v>
      </c>
      <c r="J38" s="51">
        <v>12</v>
      </c>
      <c r="K38" s="49"/>
      <c r="L38" s="52"/>
      <c r="M38" s="51"/>
    </row>
    <row r="39" spans="1:14" ht="20.25" customHeight="1" thickBot="1" x14ac:dyDescent="0.3">
      <c r="A39" s="87" t="s">
        <v>5</v>
      </c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9"/>
    </row>
    <row r="40" spans="1:14" ht="30.75" customHeight="1" x14ac:dyDescent="0.25">
      <c r="A40" s="98" t="s">
        <v>30</v>
      </c>
      <c r="B40" s="53" t="s">
        <v>45</v>
      </c>
      <c r="C40" s="54">
        <v>100</v>
      </c>
      <c r="D40" s="55">
        <v>2</v>
      </c>
      <c r="E40" s="53"/>
      <c r="F40" s="56"/>
      <c r="G40" s="55"/>
      <c r="H40" s="57" t="s">
        <v>42</v>
      </c>
      <c r="I40" s="56">
        <v>10</v>
      </c>
      <c r="J40" s="55">
        <v>10</v>
      </c>
      <c r="K40" s="53"/>
      <c r="L40" s="56"/>
      <c r="M40" s="55"/>
    </row>
    <row r="41" spans="1:14" ht="30.75" customHeight="1" x14ac:dyDescent="0.25">
      <c r="A41" s="90"/>
      <c r="B41" s="43" t="s">
        <v>97</v>
      </c>
      <c r="C41" s="44">
        <v>50</v>
      </c>
      <c r="D41" s="45">
        <v>25</v>
      </c>
      <c r="E41" s="43"/>
      <c r="F41" s="46"/>
      <c r="G41" s="45"/>
      <c r="H41" s="43" t="s">
        <v>43</v>
      </c>
      <c r="I41" s="46" t="s">
        <v>68</v>
      </c>
      <c r="J41" s="45">
        <v>12</v>
      </c>
      <c r="K41" s="43"/>
      <c r="L41" s="46"/>
      <c r="M41" s="45"/>
    </row>
    <row r="42" spans="1:14" ht="30.75" customHeight="1" x14ac:dyDescent="0.25">
      <c r="A42" s="47" t="s">
        <v>29</v>
      </c>
      <c r="B42" s="43"/>
      <c r="C42" s="44"/>
      <c r="D42" s="45"/>
      <c r="E42" s="43"/>
      <c r="F42" s="46"/>
      <c r="G42" s="45"/>
      <c r="H42" s="43" t="s">
        <v>43</v>
      </c>
      <c r="I42" s="46" t="s">
        <v>69</v>
      </c>
      <c r="J42" s="45">
        <v>50</v>
      </c>
      <c r="K42" s="43" t="s">
        <v>106</v>
      </c>
      <c r="L42" s="46">
        <v>1</v>
      </c>
      <c r="M42" s="45">
        <v>30</v>
      </c>
    </row>
    <row r="43" spans="1:14" ht="31.5" customHeight="1" x14ac:dyDescent="0.25">
      <c r="A43" s="47" t="s">
        <v>31</v>
      </c>
      <c r="B43" s="43" t="s">
        <v>45</v>
      </c>
      <c r="C43" s="44">
        <v>100</v>
      </c>
      <c r="D43" s="45">
        <v>2</v>
      </c>
      <c r="E43" s="43"/>
      <c r="F43" s="46"/>
      <c r="G43" s="45"/>
      <c r="H43" s="48" t="s">
        <v>42</v>
      </c>
      <c r="I43" s="46">
        <v>10</v>
      </c>
      <c r="J43" s="45">
        <v>10</v>
      </c>
      <c r="K43" s="43"/>
      <c r="L43" s="46"/>
      <c r="M43" s="45"/>
    </row>
    <row r="44" spans="1:14" ht="31.5" customHeight="1" x14ac:dyDescent="0.25">
      <c r="A44" s="90" t="s">
        <v>78</v>
      </c>
      <c r="B44" s="48" t="s">
        <v>108</v>
      </c>
      <c r="C44" s="44">
        <v>100</v>
      </c>
      <c r="D44" s="45">
        <v>50</v>
      </c>
      <c r="E44" s="48" t="s">
        <v>70</v>
      </c>
      <c r="F44" s="46">
        <v>3</v>
      </c>
      <c r="G44" s="45">
        <v>30</v>
      </c>
      <c r="H44" s="43" t="s">
        <v>71</v>
      </c>
      <c r="I44" s="46">
        <v>40</v>
      </c>
      <c r="J44" s="45">
        <v>120</v>
      </c>
      <c r="K44" s="43"/>
      <c r="L44" s="46"/>
      <c r="M44" s="45"/>
    </row>
    <row r="45" spans="1:14" ht="31.5" customHeight="1" thickBot="1" x14ac:dyDescent="0.3">
      <c r="A45" s="91"/>
      <c r="B45" s="49" t="s">
        <v>73</v>
      </c>
      <c r="C45" s="50">
        <v>100</v>
      </c>
      <c r="D45" s="51">
        <v>30</v>
      </c>
      <c r="E45" s="49"/>
      <c r="F45" s="52"/>
      <c r="G45" s="51"/>
      <c r="H45" s="49" t="s">
        <v>43</v>
      </c>
      <c r="I45" s="52">
        <v>40</v>
      </c>
      <c r="J45" s="51">
        <v>40</v>
      </c>
      <c r="K45" s="49"/>
      <c r="L45" s="52"/>
      <c r="M45" s="51"/>
    </row>
    <row r="46" spans="1:14" ht="21.75" customHeight="1" thickBot="1" x14ac:dyDescent="0.3">
      <c r="A46" s="87" t="s">
        <v>0</v>
      </c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9"/>
      <c r="N46" s="60"/>
    </row>
    <row r="47" spans="1:14" ht="25.5" customHeight="1" x14ac:dyDescent="0.25">
      <c r="A47" s="97" t="s">
        <v>33</v>
      </c>
      <c r="B47" s="38" t="s">
        <v>51</v>
      </c>
      <c r="C47" s="39">
        <v>50</v>
      </c>
      <c r="D47" s="40">
        <v>25</v>
      </c>
      <c r="E47" s="42"/>
      <c r="F47" s="41"/>
      <c r="G47" s="61"/>
      <c r="H47" s="53" t="s">
        <v>46</v>
      </c>
      <c r="I47" s="56">
        <v>4</v>
      </c>
      <c r="J47" s="55">
        <v>200</v>
      </c>
      <c r="K47" s="62" t="s">
        <v>106</v>
      </c>
      <c r="L47" s="41">
        <v>1</v>
      </c>
      <c r="M47" s="40">
        <v>30</v>
      </c>
    </row>
    <row r="48" spans="1:14" ht="37.5" customHeight="1" x14ac:dyDescent="0.25">
      <c r="A48" s="97"/>
      <c r="B48" s="38" t="s">
        <v>50</v>
      </c>
      <c r="C48" s="39">
        <v>25</v>
      </c>
      <c r="D48" s="40">
        <v>50</v>
      </c>
      <c r="E48" s="38"/>
      <c r="F48" s="41"/>
      <c r="G48" s="61"/>
      <c r="H48" s="42" t="s">
        <v>102</v>
      </c>
      <c r="I48" s="41">
        <v>3</v>
      </c>
      <c r="J48" s="40">
        <v>120</v>
      </c>
      <c r="K48" s="62"/>
      <c r="L48" s="41"/>
      <c r="M48" s="40"/>
    </row>
    <row r="49" spans="1:14" ht="23.25" customHeight="1" x14ac:dyDescent="0.25">
      <c r="A49" s="97"/>
      <c r="B49" s="38" t="s">
        <v>97</v>
      </c>
      <c r="C49" s="39">
        <v>50</v>
      </c>
      <c r="D49" s="40">
        <v>25</v>
      </c>
      <c r="E49" s="38"/>
      <c r="F49" s="41"/>
      <c r="G49" s="61"/>
      <c r="H49" s="38" t="s">
        <v>56</v>
      </c>
      <c r="I49" s="41">
        <v>2</v>
      </c>
      <c r="J49" s="40">
        <v>50</v>
      </c>
      <c r="K49" s="62"/>
      <c r="L49" s="41"/>
      <c r="M49" s="40"/>
    </row>
    <row r="50" spans="1:14" ht="23.25" customHeight="1" x14ac:dyDescent="0.25">
      <c r="A50" s="97"/>
      <c r="B50" s="38"/>
      <c r="C50" s="39"/>
      <c r="D50" s="40"/>
      <c r="E50" s="38"/>
      <c r="F50" s="41"/>
      <c r="G50" s="61"/>
      <c r="H50" s="38" t="s">
        <v>103</v>
      </c>
      <c r="I50" s="41">
        <v>5</v>
      </c>
      <c r="J50" s="40">
        <v>250</v>
      </c>
      <c r="K50" s="62"/>
      <c r="L50" s="41"/>
      <c r="M50" s="40"/>
    </row>
    <row r="51" spans="1:14" ht="18.75" customHeight="1" x14ac:dyDescent="0.25">
      <c r="A51" s="90"/>
      <c r="B51" s="43"/>
      <c r="C51" s="44"/>
      <c r="D51" s="45"/>
      <c r="E51" s="43"/>
      <c r="F51" s="46"/>
      <c r="G51" s="63"/>
      <c r="H51" s="43" t="s">
        <v>43</v>
      </c>
      <c r="I51" s="46">
        <v>200</v>
      </c>
      <c r="J51" s="45">
        <v>200</v>
      </c>
      <c r="K51" s="64"/>
      <c r="L51" s="46"/>
      <c r="M51" s="45"/>
    </row>
    <row r="52" spans="1:14" ht="31.5" customHeight="1" x14ac:dyDescent="0.25">
      <c r="A52" s="47" t="s">
        <v>75</v>
      </c>
      <c r="B52" s="43" t="s">
        <v>45</v>
      </c>
      <c r="C52" s="44">
        <v>100</v>
      </c>
      <c r="D52" s="45">
        <v>2</v>
      </c>
      <c r="E52" s="43"/>
      <c r="F52" s="46"/>
      <c r="G52" s="63"/>
      <c r="H52" s="48" t="s">
        <v>42</v>
      </c>
      <c r="I52" s="46">
        <v>10</v>
      </c>
      <c r="J52" s="45">
        <v>10</v>
      </c>
      <c r="K52" s="64"/>
      <c r="L52" s="46"/>
      <c r="M52" s="45"/>
    </row>
    <row r="53" spans="1:14" ht="41.25" customHeight="1" x14ac:dyDescent="0.25">
      <c r="A53" s="90" t="s">
        <v>76</v>
      </c>
      <c r="B53" s="48" t="s">
        <v>109</v>
      </c>
      <c r="C53" s="44">
        <v>100</v>
      </c>
      <c r="D53" s="45">
        <v>50</v>
      </c>
      <c r="E53" s="48" t="s">
        <v>70</v>
      </c>
      <c r="F53" s="46">
        <v>3</v>
      </c>
      <c r="G53" s="63">
        <v>30</v>
      </c>
      <c r="H53" s="43" t="s">
        <v>71</v>
      </c>
      <c r="I53" s="46">
        <v>80</v>
      </c>
      <c r="J53" s="45">
        <v>240</v>
      </c>
      <c r="K53" s="64"/>
      <c r="L53" s="46"/>
      <c r="M53" s="45"/>
    </row>
    <row r="54" spans="1:14" ht="31.5" customHeight="1" x14ac:dyDescent="0.25">
      <c r="A54" s="90"/>
      <c r="B54" s="43" t="s">
        <v>73</v>
      </c>
      <c r="C54" s="44">
        <v>100</v>
      </c>
      <c r="D54" s="45">
        <v>30</v>
      </c>
      <c r="E54" s="43"/>
      <c r="F54" s="46"/>
      <c r="G54" s="63"/>
      <c r="H54" s="43" t="s">
        <v>43</v>
      </c>
      <c r="I54" s="46">
        <v>80</v>
      </c>
      <c r="J54" s="45">
        <v>80</v>
      </c>
      <c r="K54" s="64"/>
      <c r="L54" s="46"/>
      <c r="M54" s="45"/>
    </row>
    <row r="55" spans="1:14" ht="31.5" customHeight="1" x14ac:dyDescent="0.25">
      <c r="A55" s="90"/>
      <c r="B55" s="43" t="s">
        <v>74</v>
      </c>
      <c r="C55" s="44">
        <v>2</v>
      </c>
      <c r="D55" s="45">
        <v>200</v>
      </c>
      <c r="E55" s="43"/>
      <c r="F55" s="46"/>
      <c r="G55" s="63"/>
      <c r="H55" s="43"/>
      <c r="I55" s="46"/>
      <c r="J55" s="45"/>
      <c r="K55" s="64"/>
      <c r="L55" s="46"/>
      <c r="M55" s="45"/>
    </row>
    <row r="56" spans="1:14" ht="29.25" customHeight="1" thickBot="1" x14ac:dyDescent="0.3">
      <c r="A56" s="47" t="s">
        <v>77</v>
      </c>
      <c r="B56" s="43" t="s">
        <v>45</v>
      </c>
      <c r="C56" s="44">
        <v>100</v>
      </c>
      <c r="D56" s="45">
        <v>2</v>
      </c>
      <c r="E56" s="43"/>
      <c r="F56" s="46"/>
      <c r="G56" s="63"/>
      <c r="H56" s="48" t="s">
        <v>42</v>
      </c>
      <c r="I56" s="46">
        <v>10</v>
      </c>
      <c r="J56" s="45">
        <v>10</v>
      </c>
      <c r="K56" s="64"/>
      <c r="L56" s="46"/>
      <c r="M56" s="45"/>
    </row>
    <row r="57" spans="1:14" x14ac:dyDescent="0.25">
      <c r="A57" s="53" t="s">
        <v>101</v>
      </c>
      <c r="B57" s="56"/>
      <c r="C57" s="54"/>
      <c r="D57" s="65">
        <f>SUM(D6:D56)</f>
        <v>1104</v>
      </c>
      <c r="E57" s="65"/>
      <c r="F57" s="65"/>
      <c r="G57" s="65">
        <f>SUM(G6:G56)</f>
        <v>2180</v>
      </c>
      <c r="H57" s="65"/>
      <c r="I57" s="65"/>
      <c r="J57" s="65">
        <f>SUM(J6:J56)</f>
        <v>3084</v>
      </c>
      <c r="K57" s="65"/>
      <c r="L57" s="65"/>
      <c r="M57" s="65">
        <f>SUM(M6:M56)</f>
        <v>1400</v>
      </c>
      <c r="N57" s="60">
        <f>SUM(D57:M57)</f>
        <v>7768</v>
      </c>
    </row>
    <row r="58" spans="1:14" x14ac:dyDescent="0.25">
      <c r="A58" s="43" t="s">
        <v>72</v>
      </c>
      <c r="B58" s="46"/>
      <c r="C58" s="44"/>
      <c r="D58" s="66"/>
      <c r="E58" s="46"/>
      <c r="F58" s="46"/>
      <c r="G58" s="66"/>
      <c r="H58" s="46"/>
      <c r="I58" s="46"/>
      <c r="J58" s="66"/>
      <c r="K58" s="67"/>
      <c r="L58" s="46"/>
      <c r="M58" s="45"/>
      <c r="N58" s="60">
        <f>N57*0.1</f>
        <v>776.80000000000007</v>
      </c>
    </row>
    <row r="59" spans="1:14" ht="12.75" thickBot="1" x14ac:dyDescent="0.3">
      <c r="A59" s="49" t="s">
        <v>100</v>
      </c>
      <c r="B59" s="52"/>
      <c r="C59" s="50"/>
      <c r="D59" s="68"/>
      <c r="E59" s="52"/>
      <c r="F59" s="52"/>
      <c r="G59" s="68"/>
      <c r="H59" s="52"/>
      <c r="I59" s="52"/>
      <c r="J59" s="68"/>
      <c r="K59" s="69"/>
      <c r="L59" s="52"/>
      <c r="M59" s="51"/>
      <c r="N59" s="60">
        <f>SUM(N57:N58)</f>
        <v>8544.7999999999993</v>
      </c>
    </row>
    <row r="60" spans="1:14" ht="12.75" thickBot="1" x14ac:dyDescent="0.3"/>
    <row r="61" spans="1:14" x14ac:dyDescent="0.25">
      <c r="A61" s="70" t="s">
        <v>83</v>
      </c>
      <c r="B61" s="71">
        <v>0</v>
      </c>
      <c r="C61" s="72">
        <v>0</v>
      </c>
      <c r="D61" s="73">
        <v>0</v>
      </c>
    </row>
    <row r="62" spans="1:14" ht="12.75" thickBot="1" x14ac:dyDescent="0.3">
      <c r="A62" s="74" t="s">
        <v>84</v>
      </c>
      <c r="B62" s="75">
        <v>0</v>
      </c>
      <c r="C62" s="76">
        <v>0</v>
      </c>
      <c r="D62" s="77">
        <v>0</v>
      </c>
    </row>
    <row r="67" spans="1:4" ht="12.75" thickBot="1" x14ac:dyDescent="0.3">
      <c r="A67" s="24" t="s">
        <v>85</v>
      </c>
    </row>
    <row r="68" spans="1:4" x14ac:dyDescent="0.25">
      <c r="A68" s="95" t="s">
        <v>86</v>
      </c>
      <c r="B68" s="94" t="s">
        <v>91</v>
      </c>
      <c r="C68" s="94"/>
      <c r="D68" s="92" t="s">
        <v>87</v>
      </c>
    </row>
    <row r="69" spans="1:4" ht="12.75" thickBot="1" x14ac:dyDescent="0.3">
      <c r="A69" s="96"/>
      <c r="B69" s="78" t="s">
        <v>14</v>
      </c>
      <c r="C69" s="79" t="s">
        <v>15</v>
      </c>
      <c r="D69" s="93"/>
    </row>
    <row r="70" spans="1:4" x14ac:dyDescent="0.25">
      <c r="A70" s="80" t="s">
        <v>119</v>
      </c>
      <c r="B70" s="81">
        <v>0</v>
      </c>
      <c r="C70" s="81">
        <v>0</v>
      </c>
      <c r="D70" s="40">
        <f>SUM(B70:C70)</f>
        <v>0</v>
      </c>
    </row>
    <row r="71" spans="1:4" x14ac:dyDescent="0.25">
      <c r="A71" s="82" t="s">
        <v>121</v>
      </c>
      <c r="B71" s="66">
        <f>J7+J8+J10+J15+J19+J27+J29+J32+J34+J38+J41+J42+J45+J17+J36</f>
        <v>514</v>
      </c>
      <c r="C71" s="66">
        <f>J51+J54</f>
        <v>280</v>
      </c>
      <c r="D71" s="40">
        <f t="shared" ref="D71:D76" si="0">SUM(B71:C71)</f>
        <v>794</v>
      </c>
    </row>
    <row r="72" spans="1:4" x14ac:dyDescent="0.25">
      <c r="A72" s="82" t="s">
        <v>122</v>
      </c>
      <c r="B72" s="66">
        <f>720-80</f>
        <v>640</v>
      </c>
      <c r="C72" s="66">
        <f>384-280</f>
        <v>104</v>
      </c>
      <c r="D72" s="40">
        <f t="shared" si="0"/>
        <v>744</v>
      </c>
    </row>
    <row r="73" spans="1:4" x14ac:dyDescent="0.25">
      <c r="A73" s="82" t="s">
        <v>120</v>
      </c>
      <c r="B73" s="66">
        <f>G6+G7+G8+G21+G44</f>
        <v>2150</v>
      </c>
      <c r="C73" s="66">
        <f>G53</f>
        <v>30</v>
      </c>
      <c r="D73" s="40">
        <f t="shared" si="0"/>
        <v>2180</v>
      </c>
    </row>
    <row r="74" spans="1:4" x14ac:dyDescent="0.25">
      <c r="A74" s="82" t="s">
        <v>123</v>
      </c>
      <c r="B74" s="66">
        <f>M9+M12+M13+M14+M15+M16+M17+M19+M20+M21+M22+M2+M23+M31+M42</f>
        <v>1370</v>
      </c>
      <c r="C74" s="66">
        <v>30</v>
      </c>
      <c r="D74" s="40">
        <f t="shared" si="0"/>
        <v>1400</v>
      </c>
    </row>
    <row r="75" spans="1:4" x14ac:dyDescent="0.25">
      <c r="A75" s="82" t="s">
        <v>124</v>
      </c>
      <c r="B75" s="66">
        <v>80</v>
      </c>
      <c r="C75" s="66">
        <v>280</v>
      </c>
      <c r="D75" s="40">
        <f t="shared" si="0"/>
        <v>360</v>
      </c>
    </row>
    <row r="76" spans="1:4" x14ac:dyDescent="0.25">
      <c r="A76" s="82" t="s">
        <v>38</v>
      </c>
      <c r="B76" s="66">
        <f>J6+J9+J18+J20+J21+J22+J23+J24+J28+J31+J33+J35+J37+J40+J43+J44</f>
        <v>1410</v>
      </c>
      <c r="C76" s="66">
        <f>J47+J48+J49+J50+J52+J53+J56</f>
        <v>880</v>
      </c>
      <c r="D76" s="40">
        <f t="shared" si="0"/>
        <v>2290</v>
      </c>
    </row>
    <row r="77" spans="1:4" x14ac:dyDescent="0.25">
      <c r="A77" s="43" t="s">
        <v>89</v>
      </c>
      <c r="B77" s="40">
        <f t="shared" ref="B77:C77" si="1">SUM(B70:B76)</f>
        <v>6164</v>
      </c>
      <c r="C77" s="40">
        <f t="shared" si="1"/>
        <v>1604</v>
      </c>
      <c r="D77" s="40">
        <f>SUM(D70:D76)</f>
        <v>7768</v>
      </c>
    </row>
    <row r="78" spans="1:4" ht="12.75" thickBot="1" x14ac:dyDescent="0.3">
      <c r="A78" s="49" t="s">
        <v>90</v>
      </c>
      <c r="B78" s="83">
        <v>0.79349999999999998</v>
      </c>
      <c r="C78" s="83">
        <v>0.20649999999999999</v>
      </c>
      <c r="D78" s="84">
        <f>SUM(B78:C78)</f>
        <v>1</v>
      </c>
    </row>
  </sheetData>
  <mergeCells count="24">
    <mergeCell ref="A4:M4"/>
    <mergeCell ref="A11:M11"/>
    <mergeCell ref="A26:M26"/>
    <mergeCell ref="A30:M30"/>
    <mergeCell ref="A40:A41"/>
    <mergeCell ref="A6:A7"/>
    <mergeCell ref="A9:A10"/>
    <mergeCell ref="A12:A14"/>
    <mergeCell ref="A16:A18"/>
    <mergeCell ref="A28:A29"/>
    <mergeCell ref="A19:A20"/>
    <mergeCell ref="A21:A25"/>
    <mergeCell ref="A31:A32"/>
    <mergeCell ref="A33:A34"/>
    <mergeCell ref="A35:A36"/>
    <mergeCell ref="A37:A38"/>
    <mergeCell ref="A46:M46"/>
    <mergeCell ref="A39:M39"/>
    <mergeCell ref="A44:A45"/>
    <mergeCell ref="A53:A55"/>
    <mergeCell ref="D68:D69"/>
    <mergeCell ref="B68:C68"/>
    <mergeCell ref="A68:A69"/>
    <mergeCell ref="A47:A5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CRONOGRAMA</vt:lpstr>
      <vt:lpstr>PRESUPUESTO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Trabajo</dc:creator>
  <cp:lastModifiedBy>Pegaso</cp:lastModifiedBy>
  <dcterms:created xsi:type="dcterms:W3CDTF">2015-06-18T19:01:26Z</dcterms:created>
  <dcterms:modified xsi:type="dcterms:W3CDTF">2017-03-10T10:12:17Z</dcterms:modified>
</cp:coreProperties>
</file>